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1.llpsinc.com\users\michaelb\Documents\"/>
    </mc:Choice>
  </mc:AlternateContent>
  <xr:revisionPtr revIDLastSave="0" documentId="8_{F9EBFBB2-20A2-44C6-A166-6ADD96315CFE}" xr6:coauthVersionLast="47" xr6:coauthVersionMax="47" xr10:uidLastSave="{00000000-0000-0000-0000-000000000000}"/>
  <bookViews>
    <workbookView xWindow="-120" yWindow="-120" windowWidth="29040" windowHeight="15840" xr2:uid="{337C1109-668E-4ABB-A4FA-9181A0D4A896}"/>
  </bookViews>
  <sheets>
    <sheet name="Sheet1" sheetId="1" r:id="rId1"/>
  </sheet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5" i="1" l="1"/>
  <c r="D28" i="1"/>
  <c r="D27" i="1"/>
  <c r="D26" i="1"/>
  <c r="D25" i="1"/>
  <c r="K25" i="1" s="1"/>
  <c r="D24" i="1"/>
  <c r="D23" i="1"/>
  <c r="D8" i="1"/>
  <c r="I8" i="1" s="1"/>
  <c r="J5" i="1"/>
  <c r="J11" i="1" s="1"/>
  <c r="J4" i="1"/>
  <c r="J10" i="1" s="1"/>
  <c r="J3" i="1"/>
  <c r="J9" i="1" s="1"/>
  <c r="J2" i="1"/>
  <c r="J8" i="1" s="1"/>
  <c r="I5" i="1"/>
  <c r="E11" i="1" s="1"/>
  <c r="I4" i="1"/>
  <c r="E10" i="1" s="1"/>
  <c r="I2" i="1"/>
  <c r="E8" i="1" s="1"/>
  <c r="H5" i="1"/>
  <c r="H4" i="1"/>
  <c r="H2" i="1"/>
  <c r="D11" i="1"/>
  <c r="I11" i="1" s="1"/>
  <c r="D10" i="1"/>
  <c r="I10" i="1" s="1"/>
  <c r="D9" i="1"/>
  <c r="I9" i="1" s="1"/>
  <c r="I3" i="1"/>
  <c r="E9" i="1" s="1"/>
  <c r="I20" i="1"/>
  <c r="E28" i="1" s="1"/>
  <c r="I19" i="1"/>
  <c r="E27" i="1" s="1"/>
  <c r="F27" i="1" s="1"/>
  <c r="I18" i="1"/>
  <c r="E26" i="1" s="1"/>
  <c r="F26" i="1" s="1"/>
  <c r="I17" i="1"/>
  <c r="I16" i="1"/>
  <c r="E24" i="1" s="1"/>
  <c r="I15" i="1"/>
  <c r="E23" i="1" s="1"/>
  <c r="K20" i="1"/>
  <c r="J28" i="1" s="1"/>
  <c r="K19" i="1"/>
  <c r="J27" i="1" s="1"/>
  <c r="K27" i="1" s="1"/>
  <c r="K18" i="1"/>
  <c r="J26" i="1" s="1"/>
  <c r="K26" i="1" s="1"/>
  <c r="K17" i="1"/>
  <c r="J25" i="1" s="1"/>
  <c r="K16" i="1"/>
  <c r="J24" i="1" s="1"/>
  <c r="K15" i="1"/>
  <c r="J23" i="1" s="1"/>
  <c r="J16" i="1"/>
  <c r="H24" i="1" s="1"/>
  <c r="J15" i="1"/>
  <c r="H23" i="1" s="1"/>
  <c r="J20" i="1"/>
  <c r="H28" i="1" s="1"/>
  <c r="I28" i="1" s="1"/>
  <c r="J19" i="1"/>
  <c r="H27" i="1" s="1"/>
  <c r="J18" i="1"/>
  <c r="H26" i="1" s="1"/>
  <c r="J17" i="1"/>
  <c r="H25" i="1" s="1"/>
  <c r="H3" i="1"/>
  <c r="H20" i="1"/>
  <c r="H19" i="1"/>
  <c r="H18" i="1"/>
  <c r="H17" i="1"/>
  <c r="H15" i="1"/>
  <c r="H16" i="1"/>
  <c r="F20" i="1"/>
  <c r="F19" i="1"/>
  <c r="F18" i="1"/>
  <c r="F17" i="1"/>
  <c r="F16" i="1"/>
  <c r="F15" i="1"/>
  <c r="F5" i="1"/>
  <c r="F4" i="1"/>
  <c r="F3" i="1"/>
  <c r="F2" i="1"/>
  <c r="I24" i="1" l="1"/>
  <c r="K23" i="1"/>
  <c r="F23" i="1"/>
  <c r="I26" i="1"/>
  <c r="I23" i="1"/>
  <c r="I27" i="1"/>
  <c r="K24" i="1"/>
  <c r="K28" i="1"/>
  <c r="I25" i="1"/>
  <c r="F24" i="1"/>
  <c r="F28" i="1"/>
  <c r="F25" i="1"/>
  <c r="K11" i="1"/>
  <c r="F9" i="1"/>
  <c r="K9" i="1"/>
  <c r="F11" i="1"/>
  <c r="K8" i="1"/>
  <c r="K10" i="1"/>
  <c r="F8" i="1"/>
  <c r="F10" i="1"/>
</calcChain>
</file>

<file path=xl/sharedStrings.xml><?xml version="1.0" encoding="utf-8"?>
<sst xmlns="http://schemas.openxmlformats.org/spreadsheetml/2006/main" count="38" uniqueCount="22">
  <si>
    <t>INBOUND</t>
  </si>
  <si>
    <t>Carter, Limika S</t>
  </si>
  <si>
    <t>Duckett, Anthony R</t>
  </si>
  <si>
    <t>Fawkes, Michael C</t>
  </si>
  <si>
    <t>Kidwell, Jennifer S</t>
  </si>
  <si>
    <t>OUTBOUND</t>
  </si>
  <si>
    <t>Casarez, Jasmine L</t>
  </si>
  <si>
    <t>Dora, Brian P</t>
  </si>
  <si>
    <t>Jones, Marquita C</t>
  </si>
  <si>
    <t>Mendoza, Carlos M</t>
  </si>
  <si>
    <t>Ross, Shane M</t>
  </si>
  <si>
    <t>Wilson, Cynthia A</t>
  </si>
  <si>
    <t>Hourly</t>
  </si>
  <si>
    <t>Hours</t>
  </si>
  <si>
    <t>Commiss.</t>
  </si>
  <si>
    <t>Adj Hourly</t>
  </si>
  <si>
    <t>Rate w/5%</t>
  </si>
  <si>
    <t>Rate w/4%</t>
  </si>
  <si>
    <t>Total</t>
  </si>
  <si>
    <t>Rate w/8%</t>
  </si>
  <si>
    <t>Rate w/7%</t>
  </si>
  <si>
    <t>Rate w/6%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</si>
</sst>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8"/>
      <name val="Tahoma"/>
      <family val="2"/>
    </font>
    <font>
      <b/>
      <sz val="8"/>
      <name val="Tahoma"/>
      <family val="2"/>
    </font>
    <font>
      <sz val="10"/>
      <name val="Tahoma"/>
      <family val="2"/>
    </font>
    <font>
      <b/>
      <sz val="10"/>
      <color rgb="FFFF0000"/>
      <name val="Tahoma"/>
      <family val="2"/>
    </font>
    <font>
      <b/>
      <sz val="10"/>
      <color theme="8"/>
      <name val="Tahoma"/>
      <family val="2"/>
    </font>
    <font>
      <b/>
      <sz val="11"/>
      <color theme="9"/>
      <name val="Calibri"/>
      <family val="2"/>
      <scheme val="minor"/>
    </font>
    <font>
      <b/>
      <sz val="11"/>
      <color theme="8"/>
      <name val="Calibri"/>
      <family val="2"/>
      <scheme val="minor"/>
    </font>
    <font>
      <b/>
      <u/>
      <sz val="11"/>
      <color theme="8"/>
      <name val="Calibri"/>
      <family val="2"/>
      <scheme val="minor"/>
    </font>
    <font>
      <b/>
      <u/>
      <sz val="11"/>
      <color theme="9"/>
      <name val="Calibri"/>
      <family val="2"/>
      <scheme val="minor"/>
    </font>
    <font>
      <b/>
      <sz val="10"/>
      <color rgb="FFC00000"/>
      <name val="Tahoma"/>
      <family val="2"/>
    </font>
    <font>
      <b/>
      <sz val="11"/>
      <color theme="4" tint="-0.249977111117893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b/>
      <u/>
      <sz val="11"/>
      <color theme="5" tint="-0.249977111117893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b/>
      <sz val="11"/>
      <color theme="5" tint="-0.49998474074526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49" fontId="2" fillId="0" borderId="0" xfId="0" applyNumberFormat="1" applyFont="1" applyAlignment="1">
      <alignment vertical="center"/>
    </xf>
    <xf numFmtId="49" fontId="3" fillId="0" borderId="0" xfId="0" applyNumberFormat="1" applyFont="1" applyAlignment="1">
      <alignment vertical="center"/>
    </xf>
    <xf numFmtId="164" fontId="4" fillId="0" borderId="0" xfId="0" applyNumberFormat="1" applyFont="1" applyAlignment="1">
      <alignment horizontal="right" vertical="center"/>
    </xf>
    <xf numFmtId="4" fontId="4" fillId="0" borderId="0" xfId="0" applyNumberFormat="1" applyFont="1" applyAlignment="1">
      <alignment horizontal="right" vertical="center"/>
    </xf>
    <xf numFmtId="164" fontId="0" fillId="0" borderId="0" xfId="0" applyNumberFormat="1"/>
    <xf numFmtId="9" fontId="1" fillId="0" borderId="0" xfId="0" applyNumberFormat="1" applyFont="1"/>
    <xf numFmtId="164" fontId="5" fillId="0" borderId="0" xfId="0" applyNumberFormat="1" applyFont="1" applyAlignment="1">
      <alignment horizontal="right" vertical="center"/>
    </xf>
    <xf numFmtId="164" fontId="6" fillId="0" borderId="0" xfId="0" applyNumberFormat="1" applyFont="1" applyAlignment="1">
      <alignment horizontal="right" vertical="center"/>
    </xf>
    <xf numFmtId="164" fontId="7" fillId="0" borderId="0" xfId="0" applyNumberFormat="1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164" fontId="11" fillId="0" borderId="0" xfId="0" applyNumberFormat="1" applyFont="1" applyAlignment="1">
      <alignment horizontal="right" vertical="center"/>
    </xf>
    <xf numFmtId="164" fontId="12" fillId="0" borderId="0" xfId="0" applyNumberFormat="1" applyFont="1"/>
    <xf numFmtId="9" fontId="12" fillId="0" borderId="0" xfId="0" applyNumberFormat="1" applyFont="1"/>
    <xf numFmtId="164" fontId="13" fillId="0" borderId="0" xfId="0" applyNumberFormat="1" applyFont="1"/>
    <xf numFmtId="9" fontId="13" fillId="0" borderId="0" xfId="0" applyNumberFormat="1" applyFont="1"/>
    <xf numFmtId="0" fontId="7" fillId="0" borderId="0" xfId="0" applyFont="1"/>
    <xf numFmtId="0" fontId="14" fillId="0" borderId="0" xfId="0" applyFont="1"/>
    <xf numFmtId="164" fontId="15" fillId="0" borderId="0" xfId="0" applyNumberFormat="1" applyFont="1"/>
    <xf numFmtId="9" fontId="16" fillId="0" borderId="0" xfId="0" applyNumberFormat="1" applyFont="1"/>
    <xf numFmtId="164" fontId="16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3F6D4E-49FA-4A06-B582-CFF57307B80F}">
  <dimension ref="A1:K28"/>
  <sheetViews>
    <sheetView tabSelected="1" workbookViewId="0">
      <selection activeCell="B31" sqref="B31"/>
    </sheetView>
  </sheetViews>
  <sheetFormatPr defaultRowHeight="15" x14ac:dyDescent="0.25"/>
  <cols>
    <col min="1" max="1" width="17.140625" customWidth="1"/>
    <col min="2" max="2" width="8" customWidth="1"/>
    <col min="4" max="4" width="11.28515625" customWidth="1"/>
    <col min="5" max="5" width="11" customWidth="1"/>
    <col min="6" max="6" width="11.140625" customWidth="1"/>
    <col min="8" max="8" width="10.140625" bestFit="1" customWidth="1"/>
    <col min="9" max="9" width="10.7109375" customWidth="1"/>
    <col min="10" max="10" width="10.140625" customWidth="1"/>
    <col min="11" max="11" width="10.5703125" customWidth="1"/>
  </cols>
  <sheetData>
    <row r="1" spans="1:11" x14ac:dyDescent="0.25">
      <c r="A1" s="1" t="s">
        <v>0</v>
      </c>
      <c r="B1" s="2" t="s">
        <v>12</v>
      </c>
      <c r="C1" s="2" t="s">
        <v>13</v>
      </c>
      <c r="D1" s="2" t="s">
        <v>12</v>
      </c>
      <c r="E1" s="2" t="s">
        <v>14</v>
      </c>
      <c r="F1" s="2" t="s">
        <v>18</v>
      </c>
      <c r="H1" s="2" t="s">
        <v>15</v>
      </c>
      <c r="I1" s="6">
        <v>0.05</v>
      </c>
      <c r="J1" s="6">
        <v>0.04</v>
      </c>
    </row>
    <row r="2" spans="1:11" x14ac:dyDescent="0.25">
      <c r="A2" s="2" t="s">
        <v>1</v>
      </c>
      <c r="B2" s="3">
        <v>14</v>
      </c>
      <c r="C2" s="4">
        <v>1930.4</v>
      </c>
      <c r="D2" s="3">
        <v>26412.7</v>
      </c>
      <c r="E2" s="13">
        <v>25659.42</v>
      </c>
      <c r="F2" s="7">
        <f>SUM(D2,E2)</f>
        <v>52072.119999999995</v>
      </c>
      <c r="G2" s="3">
        <v>16</v>
      </c>
      <c r="H2" s="5">
        <f>(C2*G2)</f>
        <v>30886.400000000001</v>
      </c>
      <c r="I2" s="5">
        <f>E2/6%*5%</f>
        <v>21382.850000000002</v>
      </c>
      <c r="J2" s="5">
        <f>E2/6%*4%</f>
        <v>17106.28</v>
      </c>
    </row>
    <row r="3" spans="1:11" x14ac:dyDescent="0.25">
      <c r="A3" s="2" t="s">
        <v>2</v>
      </c>
      <c r="B3" s="3">
        <v>11</v>
      </c>
      <c r="C3" s="4">
        <v>1981.8</v>
      </c>
      <c r="D3" s="3">
        <v>21799.8</v>
      </c>
      <c r="E3" s="13">
        <v>22761.08</v>
      </c>
      <c r="F3" s="7">
        <f>SUM(D3,E3)</f>
        <v>44560.880000000005</v>
      </c>
      <c r="G3" s="3">
        <v>15</v>
      </c>
      <c r="H3" s="5">
        <f>(C3*G3)</f>
        <v>29727</v>
      </c>
      <c r="I3" s="5">
        <f>E3/6%*5%</f>
        <v>18967.566666666669</v>
      </c>
      <c r="J3" s="5">
        <f>E3/6%*4%</f>
        <v>15174.053333333335</v>
      </c>
    </row>
    <row r="4" spans="1:11" x14ac:dyDescent="0.25">
      <c r="A4" s="2" t="s">
        <v>3</v>
      </c>
      <c r="B4" s="3">
        <v>13.5</v>
      </c>
      <c r="C4" s="4">
        <v>1881</v>
      </c>
      <c r="D4" s="3">
        <v>24230.799999999999</v>
      </c>
      <c r="E4" s="13">
        <v>20560.72</v>
      </c>
      <c r="F4" s="7">
        <f>SUM(D4,E4)</f>
        <v>44791.520000000004</v>
      </c>
      <c r="G4" s="3">
        <v>15.5</v>
      </c>
      <c r="H4" s="5">
        <f>(C4*G4)</f>
        <v>29155.5</v>
      </c>
      <c r="I4" s="5">
        <f>E4/6%*5%</f>
        <v>17133.933333333334</v>
      </c>
      <c r="J4" s="5">
        <f>E4/6%*4%</f>
        <v>13707.146666666667</v>
      </c>
    </row>
    <row r="5" spans="1:11" x14ac:dyDescent="0.25">
      <c r="A5" s="2" t="s">
        <v>4</v>
      </c>
      <c r="B5" s="3">
        <v>15</v>
      </c>
      <c r="C5" s="4">
        <v>1860.2</v>
      </c>
      <c r="D5" s="3">
        <v>26098.05</v>
      </c>
      <c r="E5" s="13">
        <v>24361.48</v>
      </c>
      <c r="F5" s="7">
        <f>SUM(D5,E5)</f>
        <v>50459.53</v>
      </c>
      <c r="G5" s="3">
        <v>17</v>
      </c>
      <c r="H5" s="5">
        <f>(C5*G5)</f>
        <v>31623.4</v>
      </c>
      <c r="I5" s="5">
        <f>E5/6%*5%</f>
        <v>20301.233333333337</v>
      </c>
      <c r="J5" s="5">
        <f>E5/6%*4%</f>
        <v>16240.986666666668</v>
      </c>
    </row>
    <row r="6" spans="1:11" x14ac:dyDescent="0.25">
      <c r="A6" s="2"/>
      <c r="B6" s="3"/>
      <c r="C6" s="4"/>
      <c r="D6" s="3"/>
      <c r="E6" s="3"/>
      <c r="F6" s="10" t="s">
        <v>18</v>
      </c>
      <c r="G6" s="3"/>
      <c r="H6" s="5"/>
      <c r="I6" s="5"/>
      <c r="J6" s="5"/>
      <c r="K6" s="18" t="s">
        <v>18</v>
      </c>
    </row>
    <row r="7" spans="1:11" x14ac:dyDescent="0.25">
      <c r="E7" s="15">
        <v>0.05</v>
      </c>
      <c r="F7" s="11" t="s">
        <v>16</v>
      </c>
      <c r="J7" s="17">
        <v>0.04</v>
      </c>
      <c r="K7" s="12" t="s">
        <v>17</v>
      </c>
    </row>
    <row r="8" spans="1:11" x14ac:dyDescent="0.25">
      <c r="A8" s="2" t="s">
        <v>1</v>
      </c>
      <c r="B8" s="3">
        <v>16</v>
      </c>
      <c r="C8" s="4">
        <v>1930.4</v>
      </c>
      <c r="D8" s="5">
        <f>B8*C8</f>
        <v>30886.400000000001</v>
      </c>
      <c r="E8" s="14">
        <f>I2</f>
        <v>21382.850000000002</v>
      </c>
      <c r="F8" s="8">
        <f>SUM(D8,E8)</f>
        <v>52269.25</v>
      </c>
      <c r="G8" s="3">
        <v>16</v>
      </c>
      <c r="H8" s="4">
        <v>1930.4</v>
      </c>
      <c r="I8" s="5">
        <f>D8</f>
        <v>30886.400000000001</v>
      </c>
      <c r="J8" s="16">
        <f>J2</f>
        <v>17106.28</v>
      </c>
      <c r="K8" s="9">
        <f>SUM(I8,J8)</f>
        <v>47992.68</v>
      </c>
    </row>
    <row r="9" spans="1:11" x14ac:dyDescent="0.25">
      <c r="A9" s="2" t="s">
        <v>2</v>
      </c>
      <c r="B9" s="3">
        <v>15</v>
      </c>
      <c r="C9" s="4">
        <v>1981.8</v>
      </c>
      <c r="D9" s="5">
        <f>B9*C9</f>
        <v>29727</v>
      </c>
      <c r="E9" s="14">
        <f>I3</f>
        <v>18967.566666666669</v>
      </c>
      <c r="F9" s="8">
        <f>SUM(D9,E9)</f>
        <v>48694.566666666666</v>
      </c>
      <c r="G9" s="3">
        <v>15</v>
      </c>
      <c r="H9" s="4">
        <v>1981.8</v>
      </c>
      <c r="I9" s="5">
        <f>D9</f>
        <v>29727</v>
      </c>
      <c r="J9" s="16">
        <f>J3</f>
        <v>15174.053333333335</v>
      </c>
      <c r="K9" s="9">
        <f>SUM(I9,J9)</f>
        <v>44901.053333333337</v>
      </c>
    </row>
    <row r="10" spans="1:11" x14ac:dyDescent="0.25">
      <c r="A10" s="2" t="s">
        <v>3</v>
      </c>
      <c r="B10" s="3">
        <v>15.5</v>
      </c>
      <c r="C10" s="4">
        <v>1881</v>
      </c>
      <c r="D10" s="5">
        <f>B10*C10</f>
        <v>29155.5</v>
      </c>
      <c r="E10" s="14">
        <f>I4</f>
        <v>17133.933333333334</v>
      </c>
      <c r="F10" s="8">
        <f>SUM(D10,E10)</f>
        <v>46289.433333333334</v>
      </c>
      <c r="G10" s="3">
        <v>15.5</v>
      </c>
      <c r="H10" s="4">
        <v>1881</v>
      </c>
      <c r="I10" s="5">
        <f>D10</f>
        <v>29155.5</v>
      </c>
      <c r="J10" s="16">
        <f>J4</f>
        <v>13707.146666666667</v>
      </c>
      <c r="K10" s="9">
        <f>SUM(I10,J10)</f>
        <v>42862.646666666667</v>
      </c>
    </row>
    <row r="11" spans="1:11" x14ac:dyDescent="0.25">
      <c r="A11" s="2" t="s">
        <v>4</v>
      </c>
      <c r="B11" s="3">
        <v>17</v>
      </c>
      <c r="C11" s="4">
        <v>1860.2</v>
      </c>
      <c r="D11" s="5">
        <f>B11*C11</f>
        <v>31623.4</v>
      </c>
      <c r="E11" s="14">
        <f>I5</f>
        <v>20301.233333333337</v>
      </c>
      <c r="F11" s="8">
        <f>SUM(D11,E11)</f>
        <v>51924.633333333339</v>
      </c>
      <c r="G11" s="3">
        <v>17</v>
      </c>
      <c r="H11" s="4">
        <v>1860.2</v>
      </c>
      <c r="I11" s="5">
        <f>D11</f>
        <v>31623.4</v>
      </c>
      <c r="J11" s="16">
        <f>J5</f>
        <v>16240.986666666668</v>
      </c>
      <c r="K11" s="9">
        <f>SUM(I11,J11)</f>
        <v>47864.386666666673</v>
      </c>
    </row>
    <row r="12" spans="1:11" x14ac:dyDescent="0.25">
      <c r="A12" s="2"/>
      <c r="B12" s="3"/>
      <c r="C12" s="4"/>
      <c r="D12" s="5"/>
      <c r="E12" s="5"/>
      <c r="F12" s="8"/>
      <c r="G12" s="3"/>
      <c r="H12" s="4"/>
      <c r="I12" s="5"/>
      <c r="J12" s="5"/>
      <c r="K12" s="9"/>
    </row>
    <row r="14" spans="1:11" x14ac:dyDescent="0.25">
      <c r="A14" s="1" t="s">
        <v>5</v>
      </c>
      <c r="B14" s="3"/>
      <c r="C14" s="4"/>
      <c r="D14" s="3"/>
      <c r="E14" s="2" t="s">
        <v>14</v>
      </c>
      <c r="F14" s="2" t="s">
        <v>18</v>
      </c>
      <c r="I14" s="6">
        <v>0.08</v>
      </c>
      <c r="J14" s="6">
        <v>7.0000000000000007E-2</v>
      </c>
      <c r="K14" s="6">
        <v>0.06</v>
      </c>
    </row>
    <row r="15" spans="1:11" x14ac:dyDescent="0.25">
      <c r="A15" s="2" t="s">
        <v>6</v>
      </c>
      <c r="B15" s="3">
        <v>11</v>
      </c>
      <c r="C15" s="4">
        <v>1199.3</v>
      </c>
      <c r="D15" s="3">
        <v>13292.3</v>
      </c>
      <c r="E15" s="13">
        <v>16883.330000000002</v>
      </c>
      <c r="F15" s="7">
        <f t="shared" ref="F15:F20" si="0">SUM(D15,E15)</f>
        <v>30175.63</v>
      </c>
      <c r="G15" s="3">
        <v>15</v>
      </c>
      <c r="H15" s="5">
        <f t="shared" ref="H15:H20" si="1">(C15*G15)</f>
        <v>17989.5</v>
      </c>
      <c r="I15" s="5">
        <f t="shared" ref="I15:I20" si="2">E15*10*8%</f>
        <v>13506.664000000002</v>
      </c>
      <c r="J15" s="5">
        <f t="shared" ref="J15:J20" si="3">E15*10*7%</f>
        <v>11818.331000000002</v>
      </c>
      <c r="K15" s="5">
        <f t="shared" ref="K15:K20" si="4">E15*10*6%</f>
        <v>10129.998000000001</v>
      </c>
    </row>
    <row r="16" spans="1:11" x14ac:dyDescent="0.25">
      <c r="A16" s="2" t="s">
        <v>7</v>
      </c>
      <c r="B16" s="3">
        <v>11</v>
      </c>
      <c r="C16" s="4">
        <v>1595.5</v>
      </c>
      <c r="D16" s="3">
        <v>17550.5</v>
      </c>
      <c r="E16" s="13">
        <v>17518.669999999998</v>
      </c>
      <c r="F16" s="7">
        <f t="shared" si="0"/>
        <v>35069.17</v>
      </c>
      <c r="G16" s="3">
        <v>15</v>
      </c>
      <c r="H16" s="5">
        <f t="shared" si="1"/>
        <v>23932.5</v>
      </c>
      <c r="I16" s="5">
        <f t="shared" si="2"/>
        <v>14014.936</v>
      </c>
      <c r="J16" s="5">
        <f t="shared" si="3"/>
        <v>12263.069</v>
      </c>
      <c r="K16" s="5">
        <f t="shared" si="4"/>
        <v>10511.201999999999</v>
      </c>
    </row>
    <row r="17" spans="1:11" x14ac:dyDescent="0.25">
      <c r="A17" s="2" t="s">
        <v>8</v>
      </c>
      <c r="B17" s="3">
        <v>11</v>
      </c>
      <c r="C17" s="4">
        <v>593</v>
      </c>
      <c r="D17" s="3">
        <v>6523</v>
      </c>
      <c r="E17" s="13">
        <v>9200.31</v>
      </c>
      <c r="F17" s="7">
        <f t="shared" si="0"/>
        <v>15723.31</v>
      </c>
      <c r="G17" s="3">
        <v>15</v>
      </c>
      <c r="H17" s="5">
        <f t="shared" si="1"/>
        <v>8895</v>
      </c>
      <c r="I17" s="5">
        <f t="shared" si="2"/>
        <v>7360.2479999999996</v>
      </c>
      <c r="J17" s="5">
        <f t="shared" si="3"/>
        <v>6440.2169999999996</v>
      </c>
      <c r="K17" s="5">
        <f t="shared" si="4"/>
        <v>5520.1859999999997</v>
      </c>
    </row>
    <row r="18" spans="1:11" x14ac:dyDescent="0.25">
      <c r="A18" s="2" t="s">
        <v>9</v>
      </c>
      <c r="B18" s="3">
        <v>11</v>
      </c>
      <c r="C18" s="4">
        <v>1570.1</v>
      </c>
      <c r="D18" s="3">
        <v>17398.599999999999</v>
      </c>
      <c r="E18" s="13">
        <v>23273.99</v>
      </c>
      <c r="F18" s="7">
        <f t="shared" si="0"/>
        <v>40672.589999999997</v>
      </c>
      <c r="G18" s="3">
        <v>15</v>
      </c>
      <c r="H18" s="5">
        <f t="shared" si="1"/>
        <v>23551.5</v>
      </c>
      <c r="I18" s="5">
        <f t="shared" si="2"/>
        <v>18619.192000000003</v>
      </c>
      <c r="J18" s="5">
        <f t="shared" si="3"/>
        <v>16291.793000000003</v>
      </c>
      <c r="K18" s="5">
        <f t="shared" si="4"/>
        <v>13964.394</v>
      </c>
    </row>
    <row r="19" spans="1:11" x14ac:dyDescent="0.25">
      <c r="A19" s="2" t="s">
        <v>10</v>
      </c>
      <c r="B19" s="3">
        <v>12</v>
      </c>
      <c r="C19" s="4">
        <v>768.8</v>
      </c>
      <c r="D19" s="3">
        <v>9225.6</v>
      </c>
      <c r="E19" s="13">
        <v>13279.96</v>
      </c>
      <c r="F19" s="7">
        <f t="shared" si="0"/>
        <v>22505.559999999998</v>
      </c>
      <c r="G19" s="3">
        <v>15</v>
      </c>
      <c r="H19" s="5">
        <f t="shared" si="1"/>
        <v>11532</v>
      </c>
      <c r="I19" s="5">
        <f t="shared" si="2"/>
        <v>10623.967999999999</v>
      </c>
      <c r="J19" s="5">
        <f t="shared" si="3"/>
        <v>9295.9719999999998</v>
      </c>
      <c r="K19" s="5">
        <f t="shared" si="4"/>
        <v>7967.9759999999987</v>
      </c>
    </row>
    <row r="20" spans="1:11" x14ac:dyDescent="0.25">
      <c r="A20" s="2" t="s">
        <v>11</v>
      </c>
      <c r="B20" s="3">
        <v>11.5</v>
      </c>
      <c r="C20" s="4">
        <v>1818.3</v>
      </c>
      <c r="D20" s="3">
        <v>20910.45</v>
      </c>
      <c r="E20" s="13">
        <v>19359.759999999998</v>
      </c>
      <c r="F20" s="7">
        <f t="shared" si="0"/>
        <v>40270.21</v>
      </c>
      <c r="G20" s="3">
        <v>15</v>
      </c>
      <c r="H20" s="5">
        <f t="shared" si="1"/>
        <v>27274.5</v>
      </c>
      <c r="I20" s="5">
        <f t="shared" si="2"/>
        <v>15487.807999999999</v>
      </c>
      <c r="J20" s="5">
        <f t="shared" si="3"/>
        <v>13551.832</v>
      </c>
      <c r="K20" s="5">
        <f t="shared" si="4"/>
        <v>11615.855999999998</v>
      </c>
    </row>
    <row r="21" spans="1:11" x14ac:dyDescent="0.25">
      <c r="A21" s="2"/>
      <c r="B21" s="3"/>
      <c r="C21" s="4"/>
      <c r="D21" s="3"/>
      <c r="E21" s="13"/>
      <c r="F21" s="10" t="s">
        <v>18</v>
      </c>
      <c r="G21" s="3"/>
      <c r="H21" s="5"/>
      <c r="I21" s="5"/>
      <c r="J21" s="5"/>
      <c r="K21" s="5"/>
    </row>
    <row r="22" spans="1:11" x14ac:dyDescent="0.25">
      <c r="A22" s="2"/>
      <c r="B22" s="3"/>
      <c r="C22" s="4"/>
      <c r="D22" s="3"/>
      <c r="E22" s="15">
        <v>0.08</v>
      </c>
      <c r="F22" s="11" t="s">
        <v>19</v>
      </c>
      <c r="G22" s="3"/>
      <c r="H22" s="21">
        <v>7.0000000000000007E-2</v>
      </c>
      <c r="I22" s="19" t="s">
        <v>20</v>
      </c>
      <c r="J22" s="17">
        <v>0.06</v>
      </c>
      <c r="K22" s="12" t="s">
        <v>21</v>
      </c>
    </row>
    <row r="23" spans="1:11" x14ac:dyDescent="0.25">
      <c r="A23" s="2" t="s">
        <v>6</v>
      </c>
      <c r="B23" s="3">
        <v>15</v>
      </c>
      <c r="C23" s="4">
        <v>1199.3</v>
      </c>
      <c r="D23" s="5">
        <f t="shared" ref="D23:D28" si="5">B23*C23</f>
        <v>17989.5</v>
      </c>
      <c r="E23" s="14">
        <f t="shared" ref="E23:E28" si="6">I15</f>
        <v>13506.664000000002</v>
      </c>
      <c r="F23" s="8">
        <f t="shared" ref="F23:F28" si="7">SUM(D23,E23)</f>
        <v>31496.164000000004</v>
      </c>
      <c r="G23" s="3">
        <v>15</v>
      </c>
      <c r="H23" s="22">
        <f t="shared" ref="H23:H28" si="8">J15</f>
        <v>11818.331000000002</v>
      </c>
      <c r="I23" s="20">
        <f t="shared" ref="I23:I28" si="9">SUM(D23,H23)</f>
        <v>29807.831000000002</v>
      </c>
      <c r="J23" s="16">
        <f t="shared" ref="J23:J28" si="10">K15</f>
        <v>10129.998000000001</v>
      </c>
      <c r="K23" s="9">
        <f t="shared" ref="K23:K28" si="11">SUM(D23,J23)</f>
        <v>28119.498</v>
      </c>
    </row>
    <row r="24" spans="1:11" x14ac:dyDescent="0.25">
      <c r="A24" s="2" t="s">
        <v>7</v>
      </c>
      <c r="B24" s="3">
        <v>15</v>
      </c>
      <c r="C24" s="4">
        <v>1595.5</v>
      </c>
      <c r="D24" s="5">
        <f t="shared" si="5"/>
        <v>23932.5</v>
      </c>
      <c r="E24" s="14">
        <f t="shared" si="6"/>
        <v>14014.936</v>
      </c>
      <c r="F24" s="8">
        <f t="shared" si="7"/>
        <v>37947.436000000002</v>
      </c>
      <c r="G24" s="3">
        <v>15</v>
      </c>
      <c r="H24" s="22">
        <f t="shared" si="8"/>
        <v>12263.069</v>
      </c>
      <c r="I24" s="20">
        <f t="shared" si="9"/>
        <v>36195.569000000003</v>
      </c>
      <c r="J24" s="16">
        <f t="shared" si="10"/>
        <v>10511.201999999999</v>
      </c>
      <c r="K24" s="9">
        <f t="shared" si="11"/>
        <v>34443.701999999997</v>
      </c>
    </row>
    <row r="25" spans="1:11" x14ac:dyDescent="0.25">
      <c r="A25" s="2" t="s">
        <v>8</v>
      </c>
      <c r="B25" s="3">
        <v>15</v>
      </c>
      <c r="C25" s="4">
        <v>593</v>
      </c>
      <c r="D25" s="5">
        <f t="shared" si="5"/>
        <v>8895</v>
      </c>
      <c r="E25" s="14">
        <f t="shared" si="6"/>
        <v>7360.2479999999996</v>
      </c>
      <c r="F25" s="8">
        <f t="shared" si="7"/>
        <v>16255.248</v>
      </c>
      <c r="G25" s="3">
        <v>15</v>
      </c>
      <c r="H25" s="22">
        <f t="shared" si="8"/>
        <v>6440.2169999999996</v>
      </c>
      <c r="I25" s="20">
        <f t="shared" si="9"/>
        <v>15335.217000000001</v>
      </c>
      <c r="J25" s="16">
        <f t="shared" si="10"/>
        <v>5520.1859999999997</v>
      </c>
      <c r="K25" s="9">
        <f t="shared" si="11"/>
        <v>14415.186</v>
      </c>
    </row>
    <row r="26" spans="1:11" x14ac:dyDescent="0.25">
      <c r="A26" s="2" t="s">
        <v>9</v>
      </c>
      <c r="B26" s="3">
        <v>15</v>
      </c>
      <c r="C26" s="4">
        <v>1570.1</v>
      </c>
      <c r="D26" s="5">
        <f t="shared" si="5"/>
        <v>23551.5</v>
      </c>
      <c r="E26" s="14">
        <f t="shared" si="6"/>
        <v>18619.192000000003</v>
      </c>
      <c r="F26" s="8">
        <f t="shared" si="7"/>
        <v>42170.692000000003</v>
      </c>
      <c r="G26" s="3">
        <v>15</v>
      </c>
      <c r="H26" s="22">
        <f t="shared" si="8"/>
        <v>16291.793000000003</v>
      </c>
      <c r="I26" s="20">
        <f t="shared" si="9"/>
        <v>39843.293000000005</v>
      </c>
      <c r="J26" s="16">
        <f t="shared" si="10"/>
        <v>13964.394</v>
      </c>
      <c r="K26" s="9">
        <f t="shared" si="11"/>
        <v>37515.894</v>
      </c>
    </row>
    <row r="27" spans="1:11" x14ac:dyDescent="0.25">
      <c r="A27" s="2" t="s">
        <v>10</v>
      </c>
      <c r="B27" s="3">
        <v>15</v>
      </c>
      <c r="C27" s="4">
        <v>768.8</v>
      </c>
      <c r="D27" s="5">
        <f t="shared" si="5"/>
        <v>11532</v>
      </c>
      <c r="E27" s="14">
        <f t="shared" si="6"/>
        <v>10623.967999999999</v>
      </c>
      <c r="F27" s="8">
        <f t="shared" si="7"/>
        <v>22155.968000000001</v>
      </c>
      <c r="G27" s="3">
        <v>15</v>
      </c>
      <c r="H27" s="22">
        <f t="shared" si="8"/>
        <v>9295.9719999999998</v>
      </c>
      <c r="I27" s="20">
        <f t="shared" si="9"/>
        <v>20827.972000000002</v>
      </c>
      <c r="J27" s="16">
        <f t="shared" si="10"/>
        <v>7967.9759999999987</v>
      </c>
      <c r="K27" s="9">
        <f t="shared" si="11"/>
        <v>19499.975999999999</v>
      </c>
    </row>
    <row r="28" spans="1:11" x14ac:dyDescent="0.25">
      <c r="A28" s="2" t="s">
        <v>11</v>
      </c>
      <c r="B28" s="3">
        <v>15</v>
      </c>
      <c r="C28" s="4">
        <v>1818.3</v>
      </c>
      <c r="D28" s="5">
        <f t="shared" si="5"/>
        <v>27274.5</v>
      </c>
      <c r="E28" s="14">
        <f t="shared" si="6"/>
        <v>15487.807999999999</v>
      </c>
      <c r="F28" s="8">
        <f t="shared" si="7"/>
        <v>42762.307999999997</v>
      </c>
      <c r="G28" s="3">
        <v>15</v>
      </c>
      <c r="H28" s="22">
        <f t="shared" si="8"/>
        <v>13551.832</v>
      </c>
      <c r="I28" s="20">
        <f t="shared" si="9"/>
        <v>40826.332000000002</v>
      </c>
      <c r="J28" s="16">
        <f t="shared" si="10"/>
        <v>11615.855999999998</v>
      </c>
      <c r="K28" s="9">
        <f t="shared" si="11"/>
        <v>38890.356</v>
      </c>
    </row>
  </sheetData>
  <pageMargins left="0.7" right="0.7" top="0.75" bottom="0.75" header="0.3" footer="0.3"/>
  <pageSetup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Bishop</dc:creator>
  <cp:lastModifiedBy>Michael Bishop</cp:lastModifiedBy>
  <cp:lastPrinted>2022-08-12T12:47:31Z</cp:lastPrinted>
  <dcterms:created xsi:type="dcterms:W3CDTF">2022-08-10T12:29:10Z</dcterms:created>
  <dcterms:modified xsi:type="dcterms:W3CDTF">2022-09-19T23:44:53Z</dcterms:modified>
</cp:coreProperties>
</file>